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92151e3c1a0d998/Desktop/NA Folder/TreasureCoast/TCNA Forms/"/>
    </mc:Choice>
  </mc:AlternateContent>
  <xr:revisionPtr revIDLastSave="187" documentId="8_{DFAC6351-73A8-45FB-A8C9-9F24C1B42E51}" xr6:coauthVersionLast="47" xr6:coauthVersionMax="47" xr10:uidLastSave="{E1B29007-B0F2-4B9C-9E3A-7B9AE47D54B1}"/>
  <bookViews>
    <workbookView xWindow="-108" yWindow="-108" windowWidth="23256" windowHeight="12456" xr2:uid="{00000000-000D-0000-FFFF-FFFF00000000}"/>
  </bookViews>
  <sheets>
    <sheet name="Updated 01-01-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yqlJgw2djnEY3w6VBOvgn9dn+bQ=="/>
    </ext>
  </extLst>
</workbook>
</file>

<file path=xl/calcChain.xml><?xml version="1.0" encoding="utf-8"?>
<calcChain xmlns="http://schemas.openxmlformats.org/spreadsheetml/2006/main">
  <c r="I17" i="1" l="1"/>
  <c r="I18" i="1"/>
  <c r="I19" i="1"/>
  <c r="I15" i="1"/>
  <c r="R11" i="1"/>
  <c r="R12" i="1"/>
  <c r="I64" i="1" l="1"/>
  <c r="I65" i="1"/>
  <c r="D65" i="1"/>
  <c r="D64" i="1"/>
  <c r="I63" i="1"/>
  <c r="D63" i="1"/>
  <c r="I62" i="1"/>
  <c r="D62" i="1"/>
  <c r="I61" i="1"/>
  <c r="D61" i="1"/>
  <c r="I60" i="1"/>
  <c r="D60" i="1"/>
  <c r="I59" i="1"/>
  <c r="D59" i="1"/>
  <c r="I58" i="1"/>
  <c r="D58" i="1"/>
  <c r="I57" i="1"/>
  <c r="D57" i="1"/>
  <c r="I56" i="1"/>
  <c r="D56" i="1"/>
  <c r="I55" i="1"/>
  <c r="D55" i="1"/>
  <c r="I54" i="1"/>
  <c r="D54" i="1"/>
  <c r="I53" i="1"/>
  <c r="D53" i="1"/>
  <c r="I52" i="1"/>
  <c r="D52" i="1"/>
  <c r="I51" i="1"/>
  <c r="D51" i="1"/>
  <c r="I50" i="1"/>
  <c r="D50" i="1"/>
  <c r="I49" i="1"/>
  <c r="I66" i="1" s="1"/>
  <c r="D49" i="1"/>
  <c r="I48" i="1"/>
  <c r="D48" i="1"/>
  <c r="D47" i="1"/>
  <c r="D46" i="1"/>
  <c r="D45" i="1"/>
  <c r="I44" i="1"/>
  <c r="D44" i="1"/>
  <c r="I43" i="1"/>
  <c r="D43" i="1"/>
  <c r="I42" i="1"/>
  <c r="D42" i="1"/>
  <c r="I41" i="1"/>
  <c r="D41" i="1"/>
  <c r="I40" i="1"/>
  <c r="D40" i="1"/>
  <c r="I39" i="1"/>
  <c r="D39" i="1"/>
  <c r="I38" i="1"/>
  <c r="I37" i="1"/>
  <c r="I36" i="1"/>
  <c r="I35" i="1"/>
  <c r="D35" i="1"/>
  <c r="I34" i="1"/>
  <c r="D34" i="1"/>
  <c r="I33" i="1"/>
  <c r="D33" i="1"/>
  <c r="I32" i="1"/>
  <c r="D32" i="1"/>
  <c r="I31" i="1"/>
  <c r="D31" i="1"/>
  <c r="I30" i="1"/>
  <c r="D30" i="1"/>
  <c r="I29" i="1"/>
  <c r="D29" i="1"/>
  <c r="I28" i="1"/>
  <c r="D28" i="1"/>
  <c r="I27" i="1"/>
  <c r="D27" i="1"/>
  <c r="I26" i="1"/>
  <c r="D26" i="1"/>
  <c r="I25" i="1"/>
  <c r="D25" i="1"/>
  <c r="I24" i="1"/>
  <c r="D24" i="1"/>
  <c r="R23" i="1"/>
  <c r="N23" i="1"/>
  <c r="I23" i="1"/>
  <c r="D23" i="1"/>
  <c r="R22" i="1"/>
  <c r="N22" i="1"/>
  <c r="R21" i="1"/>
  <c r="N21" i="1"/>
  <c r="R20" i="1"/>
  <c r="N20" i="1"/>
  <c r="R19" i="1"/>
  <c r="N19" i="1"/>
  <c r="D19" i="1"/>
  <c r="R18" i="1"/>
  <c r="N18" i="1"/>
  <c r="D18" i="1"/>
  <c r="R17" i="1"/>
  <c r="N17" i="1"/>
  <c r="D17" i="1"/>
  <c r="R16" i="1"/>
  <c r="N16" i="1"/>
  <c r="D16" i="1"/>
  <c r="R15" i="1"/>
  <c r="N15" i="1"/>
  <c r="D15" i="1"/>
  <c r="R14" i="1"/>
  <c r="N14" i="1"/>
  <c r="I14" i="1"/>
  <c r="D14" i="1"/>
  <c r="R13" i="1"/>
  <c r="N13" i="1"/>
  <c r="I13" i="1"/>
  <c r="D13" i="1"/>
  <c r="N12" i="1"/>
  <c r="I12" i="1"/>
  <c r="D12" i="1"/>
  <c r="N11" i="1"/>
  <c r="I11" i="1"/>
  <c r="D11" i="1"/>
  <c r="R10" i="1"/>
  <c r="N10" i="1"/>
  <c r="I10" i="1"/>
  <c r="D10" i="1"/>
  <c r="R9" i="1"/>
  <c r="N9" i="1"/>
  <c r="I9" i="1"/>
  <c r="D9" i="1"/>
  <c r="R8" i="1"/>
  <c r="N8" i="1"/>
  <c r="I8" i="1"/>
  <c r="D8" i="1"/>
  <c r="I7" i="1"/>
  <c r="D7" i="1"/>
  <c r="D66" i="1" l="1"/>
  <c r="P32" i="1" s="1"/>
  <c r="R24" i="1"/>
  <c r="P40" i="1" s="1"/>
  <c r="D20" i="1"/>
  <c r="P28" i="1" s="1"/>
  <c r="D36" i="1"/>
  <c r="P30" i="1" s="1"/>
  <c r="I45" i="1"/>
  <c r="P36" i="1" l="1"/>
  <c r="P38" i="1"/>
  <c r="P34" i="1"/>
  <c r="P44" i="1" l="1"/>
  <c r="P46" i="1" l="1"/>
  <c r="P50" i="1" s="1"/>
  <c r="P52" i="1" s="1"/>
</calcChain>
</file>

<file path=xl/sharedStrings.xml><?xml version="1.0" encoding="utf-8"?>
<sst xmlns="http://schemas.openxmlformats.org/spreadsheetml/2006/main" count="174" uniqueCount="127">
  <si>
    <t>Group Name</t>
  </si>
  <si>
    <t>GSR Name</t>
  </si>
  <si>
    <t>Date</t>
  </si>
  <si>
    <t>Books</t>
  </si>
  <si>
    <t>Qty</t>
  </si>
  <si>
    <t>Price</t>
  </si>
  <si>
    <t>Total</t>
  </si>
  <si>
    <t>Medallions</t>
  </si>
  <si>
    <t>Basic Text (Hardcover)</t>
  </si>
  <si>
    <t>White - Welcome</t>
  </si>
  <si>
    <t>Years</t>
  </si>
  <si>
    <t>Orange - 30 Days Clean</t>
  </si>
  <si>
    <t>Green - 60 Days Clean</t>
  </si>
  <si>
    <t>18 mo.</t>
  </si>
  <si>
    <t>Red - 90 Days Clean</t>
  </si>
  <si>
    <t>It Works (Hardcover)</t>
  </si>
  <si>
    <t>Blue - 6 Months Clean</t>
  </si>
  <si>
    <t>Yellow - 9 Months Clean</t>
  </si>
  <si>
    <t>Living Clean (Hardcover)</t>
  </si>
  <si>
    <t>Moon-Glow - 1 Year Clean</t>
  </si>
  <si>
    <t>Gray - 18 Months Clean</t>
  </si>
  <si>
    <t>NA Step Working Guide</t>
  </si>
  <si>
    <t>Black &amp; Gold - Multiple Years Clean</t>
  </si>
  <si>
    <t xml:space="preserve">Sponsorship Book </t>
  </si>
  <si>
    <t>Books Subtotal =</t>
  </si>
  <si>
    <t xml:space="preserve"> </t>
  </si>
  <si>
    <t>Key Tags Subtotal =</t>
  </si>
  <si>
    <t>Booklets</t>
  </si>
  <si>
    <t>Service Guides &amp; Accessories</t>
  </si>
  <si>
    <t>Introductory Guide to NA</t>
  </si>
  <si>
    <t>Other</t>
  </si>
  <si>
    <t>White Booklet</t>
  </si>
  <si>
    <t>Group Reading Cards</t>
  </si>
  <si>
    <t>Medallions Subtotal =</t>
  </si>
  <si>
    <t>The Group Booklet</t>
  </si>
  <si>
    <t>Twelve Concepts for NA Service</t>
  </si>
  <si>
    <t xml:space="preserve">       "My Gratitude Speaks" Poster **</t>
  </si>
  <si>
    <t>Behind the Walls</t>
  </si>
  <si>
    <t xml:space="preserve">       Serenity Prayer Poster **</t>
  </si>
  <si>
    <t>Books Subtotal</t>
  </si>
  <si>
    <t>=</t>
  </si>
  <si>
    <t>In Times of Illness</t>
  </si>
  <si>
    <t xml:space="preserve">       Twelve Steps Poster **</t>
  </si>
  <si>
    <t>NA: Resource In Your Community</t>
  </si>
  <si>
    <t xml:space="preserve">       Twelve Traditions Poster **</t>
  </si>
  <si>
    <t>Booklets Subtotal</t>
  </si>
  <si>
    <t>NA Groups &amp; Medication</t>
  </si>
  <si>
    <t xml:space="preserve">       Third Step Prayer Poster **</t>
  </si>
  <si>
    <t>Principles and Leadership in NA Service</t>
  </si>
  <si>
    <t xml:space="preserve">       Just for Today Poster **</t>
  </si>
  <si>
    <t>Pamphlets Subtotal</t>
  </si>
  <si>
    <t>Social Media &amp; Our Guiding Principles</t>
  </si>
  <si>
    <t>H&amp;I Basics</t>
  </si>
  <si>
    <t>Membership Survey</t>
  </si>
  <si>
    <t>Public Relations Handbook</t>
  </si>
  <si>
    <t>Key Tags Subtotal</t>
  </si>
  <si>
    <t>PR Basics</t>
  </si>
  <si>
    <t>Booklets Subtotal =</t>
  </si>
  <si>
    <t>Guide to World Services</t>
  </si>
  <si>
    <t>NA Accessories Subtotal</t>
  </si>
  <si>
    <t>Guide to Phoneline Service</t>
  </si>
  <si>
    <t>Pamphlets</t>
  </si>
  <si>
    <t>Guide to Local Service</t>
  </si>
  <si>
    <t>Other Items Subtotal</t>
  </si>
  <si>
    <t>#1  -  Who, What, How &amp; Why</t>
  </si>
  <si>
    <t>Group Business Meeting</t>
  </si>
  <si>
    <t>#2  -  The Group</t>
  </si>
  <si>
    <t>#5  -  Another Look</t>
  </si>
  <si>
    <t>Disruptive &amp; Violent Behavior</t>
  </si>
  <si>
    <t>#6  -  Recovery &amp; Relapse</t>
  </si>
  <si>
    <t>Treasurer's Handbook</t>
  </si>
  <si>
    <t>#7  -  Am I an Addict</t>
  </si>
  <si>
    <t>Group Treasurer's Workbook</t>
  </si>
  <si>
    <t>#8  -  Just For Today</t>
  </si>
  <si>
    <t>H&amp;I Handbook</t>
  </si>
  <si>
    <t>Sub Total</t>
  </si>
  <si>
    <t>#9  -  Living the Program</t>
  </si>
  <si>
    <t>NA Accessories Subtotal =</t>
  </si>
  <si>
    <t>#10 - Working Step Four in NA</t>
  </si>
  <si>
    <t>Add 10% Shipping</t>
  </si>
  <si>
    <t>#11 - Sponsorship</t>
  </si>
  <si>
    <t>#12 - Triangle of Self - Obsession</t>
  </si>
  <si>
    <t>#13 - By Young Addicts for Young Addicts</t>
  </si>
  <si>
    <t>#14 - One Addict's Experience</t>
  </si>
  <si>
    <t>Total Literature Order</t>
  </si>
  <si>
    <t>#15 - PI and the NA Member</t>
  </si>
  <si>
    <t>#16 - For the New Comer</t>
  </si>
  <si>
    <t>#17 - For Those In Treatment</t>
  </si>
  <si>
    <t>#19 - Self-Acceptance</t>
  </si>
  <si>
    <t>CHECK/M.O. AMOUNT</t>
  </si>
  <si>
    <t>#20 - H&amp;I and the NA Member</t>
  </si>
  <si>
    <t>#21 - The Loner</t>
  </si>
  <si>
    <t>#22 - Welcome to NA</t>
  </si>
  <si>
    <t>#23 - Staying Clean on the Outside</t>
  </si>
  <si>
    <t>#24 - Money Matters: Self-Support in NA</t>
  </si>
  <si>
    <t>#26 - Accessibility Additional Needs</t>
  </si>
  <si>
    <t>#27 - For Parents or Guardians of young people in NA</t>
  </si>
  <si>
    <t>#28 - Funding NA Services</t>
  </si>
  <si>
    <t>#29 - An Introduction to NA Meetings</t>
  </si>
  <si>
    <t>An Introduction to NA Meetings H&amp;I</t>
  </si>
  <si>
    <t>Mental Health In Recovery</t>
  </si>
  <si>
    <t>NA &amp; Persons Receiving Med-Assisted Treatment</t>
  </si>
  <si>
    <t>Pamphlets Subtotal =</t>
  </si>
  <si>
    <t>Other Items Subtotal =</t>
  </si>
  <si>
    <t>** Items Ordered Upon Request</t>
  </si>
  <si>
    <t>A Spirtual Principle A Day</t>
  </si>
  <si>
    <t>Miracles Happen</t>
  </si>
  <si>
    <t>Basic Text (Softcover) **</t>
  </si>
  <si>
    <t>Just for Today Daily Meditations</t>
  </si>
  <si>
    <t>Complete Poster Set (8) **</t>
  </si>
  <si>
    <t>Group Starter Kit</t>
  </si>
  <si>
    <t>Group Trusted Servants: Roles &amp; Responsibilities</t>
  </si>
  <si>
    <t>Donation</t>
  </si>
  <si>
    <t>Medallions Subtotal</t>
  </si>
  <si>
    <t>Enter your total cash/check/M.O. amount in the green field above and your donation will be calculated for you.</t>
  </si>
  <si>
    <t>It Works (Softcover)</t>
  </si>
  <si>
    <t>Living Clean (Softcover)</t>
  </si>
  <si>
    <t xml:space="preserve">Guiding Principles (Hardcover) </t>
  </si>
  <si>
    <t>Guiding Principles (Softcover)</t>
  </si>
  <si>
    <t>Literature Rack (wire, 16 pocket) **</t>
  </si>
  <si>
    <t>Treasure Coast Area - NA Literature Order Form Updated 1/11/26</t>
  </si>
  <si>
    <t>Key Tags &amp; Extra Medallions</t>
  </si>
  <si>
    <t>Literature Rack (wire, 8 pocket) 9053</t>
  </si>
  <si>
    <t>Literature Rack (wire, 20 pocket) 9055</t>
  </si>
  <si>
    <t>2026 Order Form 20251223.xlsx</t>
  </si>
  <si>
    <t>Other Items - See 2026 order form in line above **</t>
  </si>
  <si>
    <t>Use 3 lines below to enter medallions over 30 yrs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</si>
</sst>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4" x14ac:knownFonts="1">
    <font>
      <sz val="11"/>
      <color theme="1"/>
      <name val="Calibri"/>
      <scheme val="minor"/>
    </font>
    <font>
      <b/>
      <sz val="11"/>
      <color rgb="FF000000"/>
      <name val="Calibri"/>
    </font>
    <font>
      <sz val="11"/>
      <color theme="1"/>
      <name val="Calibri"/>
    </font>
    <font>
      <b/>
      <i/>
      <sz val="11"/>
      <color rgb="FF000000"/>
      <name val="Calibri"/>
    </font>
    <font>
      <sz val="11"/>
      <name val="Calibri"/>
    </font>
    <font>
      <sz val="11"/>
      <color rgb="FF000000"/>
      <name val="Calibri"/>
    </font>
    <font>
      <b/>
      <sz val="11"/>
      <color theme="1"/>
      <name val="Calibri"/>
    </font>
    <font>
      <b/>
      <sz val="16"/>
      <color theme="1"/>
      <name val="Calibri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5"/>
      <color theme="1"/>
      <name val="Calibri"/>
      <family val="2"/>
      <scheme val="minor"/>
    </font>
    <font>
      <b/>
      <sz val="22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8" xfId="0" applyFont="1" applyBorder="1"/>
    <xf numFmtId="44" fontId="5" fillId="0" borderId="8" xfId="0" applyNumberFormat="1" applyFont="1" applyBorder="1" applyAlignment="1">
      <alignment horizontal="right"/>
    </xf>
    <xf numFmtId="44" fontId="2" fillId="0" borderId="8" xfId="0" applyNumberFormat="1" applyFont="1" applyBorder="1"/>
    <xf numFmtId="0" fontId="3" fillId="2" borderId="9" xfId="0" applyFont="1" applyFill="1" applyBorder="1" applyAlignment="1">
      <alignment horizontal="right"/>
    </xf>
    <xf numFmtId="0" fontId="3" fillId="2" borderId="10" xfId="0" applyFont="1" applyFill="1" applyBorder="1"/>
    <xf numFmtId="0" fontId="2" fillId="3" borderId="10" xfId="0" applyFont="1" applyFill="1" applyBorder="1"/>
    <xf numFmtId="44" fontId="2" fillId="2" borderId="11" xfId="0" applyNumberFormat="1" applyFont="1" applyFill="1" applyBorder="1"/>
    <xf numFmtId="0" fontId="3" fillId="2" borderId="11" xfId="0" applyFont="1" applyFill="1" applyBorder="1"/>
    <xf numFmtId="0" fontId="2" fillId="0" borderId="8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8" xfId="0" applyFont="1" applyBorder="1"/>
    <xf numFmtId="0" fontId="1" fillId="0" borderId="0" xfId="0" applyFont="1"/>
    <xf numFmtId="0" fontId="2" fillId="0" borderId="0" xfId="0" applyFont="1"/>
    <xf numFmtId="0" fontId="6" fillId="0" borderId="0" xfId="0" applyFont="1"/>
    <xf numFmtId="8" fontId="5" fillId="0" borderId="8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9" fillId="5" borderId="16" xfId="0" applyFont="1" applyFill="1" applyBorder="1" applyAlignment="1">
      <alignment horizontal="center"/>
    </xf>
    <xf numFmtId="0" fontId="2" fillId="0" borderId="8" xfId="0" applyFont="1" applyBorder="1" applyProtection="1">
      <protection locked="0"/>
    </xf>
    <xf numFmtId="44" fontId="5" fillId="0" borderId="8" xfId="0" applyNumberFormat="1" applyFont="1" applyBorder="1" applyAlignment="1" applyProtection="1">
      <alignment horizontal="right"/>
      <protection locked="0"/>
    </xf>
    <xf numFmtId="0" fontId="3" fillId="2" borderId="12" xfId="0" applyFont="1" applyFill="1" applyBorder="1"/>
    <xf numFmtId="0" fontId="4" fillId="0" borderId="13" xfId="0" applyFont="1" applyBorder="1"/>
    <xf numFmtId="0" fontId="4" fillId="0" borderId="14" xfId="0" applyFont="1" applyBorder="1"/>
    <xf numFmtId="44" fontId="2" fillId="0" borderId="1" xfId="0" applyNumberFormat="1" applyFont="1" applyBorder="1" applyAlignment="1">
      <alignment horizontal="center"/>
    </xf>
    <xf numFmtId="0" fontId="4" fillId="0" borderId="1" xfId="0" applyFont="1" applyBorder="1"/>
    <xf numFmtId="14" fontId="2" fillId="0" borderId="10" xfId="0" applyNumberFormat="1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0" fillId="0" borderId="0" xfId="0"/>
    <xf numFmtId="0" fontId="1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7" fillId="0" borderId="0" xfId="0" applyFont="1" applyAlignment="1">
      <alignment horizontal="center"/>
    </xf>
    <xf numFmtId="4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0" fontId="6" fillId="5" borderId="15" xfId="0" applyFont="1" applyFill="1" applyBorder="1" applyAlignment="1">
      <alignment horizontal="right"/>
    </xf>
    <xf numFmtId="0" fontId="6" fillId="5" borderId="16" xfId="0" applyFont="1" applyFill="1" applyBorder="1" applyAlignment="1">
      <alignment horizontal="right"/>
    </xf>
    <xf numFmtId="44" fontId="2" fillId="5" borderId="17" xfId="0" applyNumberFormat="1" applyFont="1" applyFill="1" applyBorder="1" applyAlignment="1" applyProtection="1">
      <alignment horizontal="center"/>
      <protection locked="0"/>
    </xf>
    <xf numFmtId="0" fontId="4" fillId="5" borderId="18" xfId="0" applyFont="1" applyFill="1" applyBorder="1" applyProtection="1">
      <protection locked="0"/>
    </xf>
    <xf numFmtId="0" fontId="10" fillId="4" borderId="19" xfId="0" applyFont="1" applyFill="1" applyBorder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0" fontId="13" fillId="0" borderId="0" xfId="1"/>
    <xf numFmtId="0" fontId="12" fillId="0" borderId="8" xfId="0" applyFont="1" applyBorder="1" applyProtection="1">
      <protection locked="0"/>
    </xf>
    <xf numFmtId="0" fontId="9" fillId="0" borderId="8" xfId="0" applyFont="1" applyBorder="1" applyProtection="1">
      <protection locked="0"/>
    </xf>
    <xf numFmtId="44" fontId="12" fillId="0" borderId="8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257627</xdr:colOff>
      <xdr:row>58</xdr:row>
      <xdr:rowOff>60211</xdr:rowOff>
    </xdr:from>
    <xdr:ext cx="1647825" cy="1600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40152" y="11099686"/>
          <a:ext cx="1647825" cy="160020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a.org/wp-content/uploads/2025/12/2026-Order-Form-202512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01"/>
  <sheetViews>
    <sheetView tabSelected="1" topLeftCell="A6" zoomScale="80" zoomScaleNormal="80" zoomScaleSheetLayoutView="100" workbookViewId="0">
      <selection activeCell="B29" sqref="B29"/>
    </sheetView>
  </sheetViews>
  <sheetFormatPr defaultColWidth="14.44140625" defaultRowHeight="15" customHeight="1" x14ac:dyDescent="0.3"/>
  <cols>
    <col min="1" max="1" width="50.21875" customWidth="1"/>
    <col min="2" max="2" width="6.6640625" customWidth="1"/>
    <col min="3" max="3" width="8.6640625" customWidth="1"/>
    <col min="4" max="4" width="11" customWidth="1"/>
    <col min="5" max="5" width="2.6640625" customWidth="1"/>
    <col min="6" max="6" width="43.44140625" customWidth="1"/>
    <col min="7" max="7" width="6.6640625" customWidth="1"/>
    <col min="8" max="8" width="8.6640625" customWidth="1"/>
    <col min="9" max="9" width="11" customWidth="1"/>
    <col min="10" max="10" width="2.6640625" customWidth="1"/>
    <col min="11" max="12" width="6.6640625" customWidth="1"/>
    <col min="13" max="13" width="8.6640625" customWidth="1"/>
    <col min="14" max="14" width="11" customWidth="1"/>
    <col min="15" max="16" width="6.6640625" customWidth="1"/>
    <col min="17" max="17" width="12.6640625" customWidth="1"/>
    <col min="18" max="18" width="11" customWidth="1"/>
    <col min="19" max="26" width="8" customWidth="1"/>
  </cols>
  <sheetData>
    <row r="1" spans="1:18" ht="28.5" customHeight="1" x14ac:dyDescent="0.55000000000000004">
      <c r="A1" s="37" t="s">
        <v>120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25.5" customHeight="1" x14ac:dyDescent="0.3"/>
    <row r="3" spans="1:18" ht="15" customHeight="1" thickBot="1" x14ac:dyDescent="0.35">
      <c r="A3" s="1" t="s">
        <v>0</v>
      </c>
      <c r="B3" s="36"/>
      <c r="C3" s="36"/>
      <c r="D3" s="36"/>
      <c r="E3" s="36"/>
      <c r="F3" s="1" t="s">
        <v>1</v>
      </c>
      <c r="G3" s="36"/>
      <c r="H3" s="36"/>
      <c r="I3" s="36"/>
      <c r="J3" s="36"/>
      <c r="M3" s="1" t="s">
        <v>2</v>
      </c>
      <c r="N3" s="35"/>
      <c r="O3" s="35"/>
      <c r="P3" s="35"/>
    </row>
    <row r="4" spans="1:18" ht="5.25" customHeight="1" x14ac:dyDescent="0.3"/>
    <row r="5" spans="1:18" ht="15" customHeight="1" x14ac:dyDescent="0.3">
      <c r="A5" s="2"/>
      <c r="F5" s="2"/>
      <c r="K5" s="2"/>
    </row>
    <row r="6" spans="1:18" ht="15" customHeight="1" thickBot="1" x14ac:dyDescent="0.35">
      <c r="A6" s="3" t="s">
        <v>3</v>
      </c>
      <c r="B6" s="4" t="s">
        <v>4</v>
      </c>
      <c r="C6" s="4" t="s">
        <v>5</v>
      </c>
      <c r="D6" s="5" t="s">
        <v>6</v>
      </c>
      <c r="F6" s="3" t="s">
        <v>121</v>
      </c>
      <c r="G6" s="4" t="s">
        <v>4</v>
      </c>
      <c r="H6" s="4" t="s">
        <v>5</v>
      </c>
      <c r="I6" s="5" t="s">
        <v>6</v>
      </c>
      <c r="K6" s="39" t="s">
        <v>7</v>
      </c>
      <c r="L6" s="40"/>
      <c r="M6" s="40"/>
      <c r="N6" s="40"/>
      <c r="O6" s="40"/>
      <c r="P6" s="40"/>
      <c r="Q6" s="40"/>
      <c r="R6" s="41"/>
    </row>
    <row r="7" spans="1:18" ht="14.25" customHeight="1" x14ac:dyDescent="0.3">
      <c r="A7" s="6" t="s">
        <v>8</v>
      </c>
      <c r="B7" s="28"/>
      <c r="C7" s="7">
        <v>15.65</v>
      </c>
      <c r="D7" s="8">
        <f t="shared" ref="D7:D19" si="0">+B7*C7</f>
        <v>0</v>
      </c>
      <c r="F7" s="6" t="s">
        <v>9</v>
      </c>
      <c r="G7" s="28"/>
      <c r="H7" s="7">
        <v>0.64</v>
      </c>
      <c r="I7" s="8">
        <f t="shared" ref="I7:I19" si="1">+G7*H7</f>
        <v>0</v>
      </c>
      <c r="K7" s="3" t="s">
        <v>10</v>
      </c>
      <c r="L7" s="4" t="s">
        <v>4</v>
      </c>
      <c r="M7" s="4" t="s">
        <v>5</v>
      </c>
      <c r="N7" s="5" t="s">
        <v>6</v>
      </c>
      <c r="O7" s="3" t="s">
        <v>10</v>
      </c>
      <c r="P7" s="4" t="s">
        <v>4</v>
      </c>
      <c r="Q7" s="4" t="s">
        <v>5</v>
      </c>
      <c r="R7" s="5" t="s">
        <v>6</v>
      </c>
    </row>
    <row r="8" spans="1:18" ht="14.25" customHeight="1" x14ac:dyDescent="0.3">
      <c r="A8" s="6" t="s">
        <v>107</v>
      </c>
      <c r="B8" s="28"/>
      <c r="C8" s="7">
        <v>15.65</v>
      </c>
      <c r="D8" s="8">
        <f t="shared" si="0"/>
        <v>0</v>
      </c>
      <c r="F8" s="6" t="s">
        <v>11</v>
      </c>
      <c r="G8" s="28"/>
      <c r="H8" s="7">
        <v>0.64</v>
      </c>
      <c r="I8" s="8">
        <f t="shared" si="1"/>
        <v>0</v>
      </c>
      <c r="K8" s="6">
        <v>1</v>
      </c>
      <c r="L8" s="28"/>
      <c r="M8" s="7">
        <v>4.37</v>
      </c>
      <c r="N8" s="8">
        <f t="shared" ref="N8:N23" si="2">+L8*M8</f>
        <v>0</v>
      </c>
      <c r="O8" s="6">
        <v>16</v>
      </c>
      <c r="P8" s="28"/>
      <c r="Q8" s="7">
        <v>4.37</v>
      </c>
      <c r="R8" s="8">
        <f t="shared" ref="R8:R23" si="3">+P8*Q8</f>
        <v>0</v>
      </c>
    </row>
    <row r="9" spans="1:18" ht="14.25" customHeight="1" x14ac:dyDescent="0.3">
      <c r="A9" s="6" t="s">
        <v>105</v>
      </c>
      <c r="B9" s="28"/>
      <c r="C9" s="7">
        <v>14.95</v>
      </c>
      <c r="D9" s="8">
        <f t="shared" si="0"/>
        <v>0</v>
      </c>
      <c r="F9" s="6" t="s">
        <v>12</v>
      </c>
      <c r="G9" s="28"/>
      <c r="H9" s="7">
        <v>0.64</v>
      </c>
      <c r="I9" s="8">
        <f t="shared" si="1"/>
        <v>0</v>
      </c>
      <c r="K9" s="6" t="s">
        <v>13</v>
      </c>
      <c r="L9" s="28"/>
      <c r="M9" s="7">
        <v>4.37</v>
      </c>
      <c r="N9" s="8">
        <f t="shared" si="2"/>
        <v>0</v>
      </c>
      <c r="O9" s="6">
        <v>17</v>
      </c>
      <c r="P9" s="28"/>
      <c r="Q9" s="7">
        <v>4.37</v>
      </c>
      <c r="R9" s="8">
        <f t="shared" si="3"/>
        <v>0</v>
      </c>
    </row>
    <row r="10" spans="1:18" ht="14.25" customHeight="1" x14ac:dyDescent="0.3">
      <c r="A10" s="6" t="s">
        <v>106</v>
      </c>
      <c r="B10" s="28"/>
      <c r="C10" s="21">
        <v>15</v>
      </c>
      <c r="D10" s="8">
        <f t="shared" si="0"/>
        <v>0</v>
      </c>
      <c r="F10" s="6" t="s">
        <v>14</v>
      </c>
      <c r="G10" s="28"/>
      <c r="H10" s="7">
        <v>0.64</v>
      </c>
      <c r="I10" s="8">
        <f t="shared" si="1"/>
        <v>0</v>
      </c>
      <c r="K10" s="6">
        <v>2</v>
      </c>
      <c r="L10" s="28"/>
      <c r="M10" s="7">
        <v>4.37</v>
      </c>
      <c r="N10" s="8">
        <f t="shared" si="2"/>
        <v>0</v>
      </c>
      <c r="O10" s="6">
        <v>18</v>
      </c>
      <c r="P10" s="28"/>
      <c r="Q10" s="7">
        <v>4.37</v>
      </c>
      <c r="R10" s="8">
        <f t="shared" si="3"/>
        <v>0</v>
      </c>
    </row>
    <row r="11" spans="1:18" ht="14.25" customHeight="1" x14ac:dyDescent="0.3">
      <c r="A11" s="6" t="s">
        <v>15</v>
      </c>
      <c r="B11" s="28"/>
      <c r="C11" s="7">
        <v>12.3</v>
      </c>
      <c r="D11" s="8">
        <f t="shared" si="0"/>
        <v>0</v>
      </c>
      <c r="F11" s="6" t="s">
        <v>16</v>
      </c>
      <c r="G11" s="28"/>
      <c r="H11" s="7">
        <v>0.64</v>
      </c>
      <c r="I11" s="8">
        <f t="shared" si="1"/>
        <v>0</v>
      </c>
      <c r="K11" s="6">
        <v>3</v>
      </c>
      <c r="L11" s="28"/>
      <c r="M11" s="7">
        <v>4.37</v>
      </c>
      <c r="N11" s="8">
        <f t="shared" si="2"/>
        <v>0</v>
      </c>
      <c r="O11" s="6">
        <v>19</v>
      </c>
      <c r="P11" s="28"/>
      <c r="Q11" s="7">
        <v>4.37</v>
      </c>
      <c r="R11" s="8">
        <f>+P11*Q11</f>
        <v>0</v>
      </c>
    </row>
    <row r="12" spans="1:18" ht="14.25" customHeight="1" x14ac:dyDescent="0.3">
      <c r="A12" s="6" t="s">
        <v>115</v>
      </c>
      <c r="B12" s="28"/>
      <c r="C12" s="7">
        <v>12.3</v>
      </c>
      <c r="D12" s="8">
        <f t="shared" si="0"/>
        <v>0</v>
      </c>
      <c r="F12" s="6" t="s">
        <v>17</v>
      </c>
      <c r="G12" s="28"/>
      <c r="H12" s="7">
        <v>0.64</v>
      </c>
      <c r="I12" s="8">
        <f t="shared" si="1"/>
        <v>0</v>
      </c>
      <c r="K12" s="6">
        <v>4</v>
      </c>
      <c r="L12" s="28"/>
      <c r="M12" s="7">
        <v>4.37</v>
      </c>
      <c r="N12" s="8">
        <f t="shared" si="2"/>
        <v>0</v>
      </c>
      <c r="O12" s="6">
        <v>20</v>
      </c>
      <c r="P12" s="28"/>
      <c r="Q12" s="7">
        <v>4.37</v>
      </c>
      <c r="R12" s="8">
        <f>+P12*Q12</f>
        <v>0</v>
      </c>
    </row>
    <row r="13" spans="1:18" ht="14.25" customHeight="1" x14ac:dyDescent="0.3">
      <c r="A13" s="6" t="s">
        <v>18</v>
      </c>
      <c r="B13" s="28"/>
      <c r="C13" s="7">
        <v>13.35</v>
      </c>
      <c r="D13" s="8">
        <f t="shared" si="0"/>
        <v>0</v>
      </c>
      <c r="F13" s="6" t="s">
        <v>19</v>
      </c>
      <c r="G13" s="28"/>
      <c r="H13" s="7">
        <v>0.64</v>
      </c>
      <c r="I13" s="8">
        <f t="shared" si="1"/>
        <v>0</v>
      </c>
      <c r="K13" s="6">
        <v>5</v>
      </c>
      <c r="L13" s="28"/>
      <c r="M13" s="7">
        <v>4.37</v>
      </c>
      <c r="N13" s="8">
        <f t="shared" si="2"/>
        <v>0</v>
      </c>
      <c r="O13" s="6">
        <v>21</v>
      </c>
      <c r="P13" s="28"/>
      <c r="Q13" s="7">
        <v>4.37</v>
      </c>
      <c r="R13" s="8">
        <f t="shared" si="3"/>
        <v>0</v>
      </c>
    </row>
    <row r="14" spans="1:18" ht="14.25" customHeight="1" x14ac:dyDescent="0.3">
      <c r="A14" s="6" t="s">
        <v>116</v>
      </c>
      <c r="B14" s="28"/>
      <c r="C14" s="7">
        <v>13.35</v>
      </c>
      <c r="D14" s="8">
        <f t="shared" si="0"/>
        <v>0</v>
      </c>
      <c r="F14" s="6" t="s">
        <v>20</v>
      </c>
      <c r="G14" s="28"/>
      <c r="H14" s="7">
        <v>0.64</v>
      </c>
      <c r="I14" s="8">
        <f t="shared" si="1"/>
        <v>0</v>
      </c>
      <c r="K14" s="6">
        <v>6</v>
      </c>
      <c r="L14" s="28"/>
      <c r="M14" s="7">
        <v>4.37</v>
      </c>
      <c r="N14" s="8">
        <f t="shared" si="2"/>
        <v>0</v>
      </c>
      <c r="O14" s="6">
        <v>22</v>
      </c>
      <c r="P14" s="28"/>
      <c r="Q14" s="7">
        <v>4.37</v>
      </c>
      <c r="R14" s="8">
        <f t="shared" si="3"/>
        <v>0</v>
      </c>
    </row>
    <row r="15" spans="1:18" ht="14.25" customHeight="1" x14ac:dyDescent="0.3">
      <c r="A15" s="6" t="s">
        <v>21</v>
      </c>
      <c r="B15" s="28"/>
      <c r="C15" s="7">
        <v>11.6</v>
      </c>
      <c r="D15" s="8">
        <f t="shared" si="0"/>
        <v>0</v>
      </c>
      <c r="F15" s="6" t="s">
        <v>22</v>
      </c>
      <c r="G15" s="28"/>
      <c r="H15" s="7">
        <v>0.64</v>
      </c>
      <c r="I15" s="8">
        <f t="shared" si="1"/>
        <v>0</v>
      </c>
      <c r="K15" s="6">
        <v>7</v>
      </c>
      <c r="L15" s="28"/>
      <c r="M15" s="7">
        <v>4.37</v>
      </c>
      <c r="N15" s="8">
        <f t="shared" si="2"/>
        <v>0</v>
      </c>
      <c r="O15" s="6">
        <v>23</v>
      </c>
      <c r="P15" s="28"/>
      <c r="Q15" s="7">
        <v>4.37</v>
      </c>
      <c r="R15" s="8">
        <f t="shared" si="3"/>
        <v>0</v>
      </c>
    </row>
    <row r="16" spans="1:18" ht="14.25" customHeight="1" thickBot="1" x14ac:dyDescent="0.35">
      <c r="A16" s="6" t="s">
        <v>108</v>
      </c>
      <c r="B16" s="28"/>
      <c r="C16" s="7">
        <v>12.3</v>
      </c>
      <c r="D16" s="8">
        <f t="shared" si="0"/>
        <v>0</v>
      </c>
      <c r="F16" s="53" t="s">
        <v>126</v>
      </c>
      <c r="G16" s="11"/>
      <c r="H16" s="11" t="s">
        <v>25</v>
      </c>
      <c r="I16" s="11" t="s">
        <v>25</v>
      </c>
      <c r="K16" s="6">
        <v>8</v>
      </c>
      <c r="L16" s="28"/>
      <c r="M16" s="7">
        <v>4.37</v>
      </c>
      <c r="N16" s="8">
        <f t="shared" si="2"/>
        <v>0</v>
      </c>
      <c r="O16" s="6">
        <v>24</v>
      </c>
      <c r="P16" s="28"/>
      <c r="Q16" s="7">
        <v>4.37</v>
      </c>
      <c r="R16" s="8">
        <f t="shared" si="3"/>
        <v>0</v>
      </c>
    </row>
    <row r="17" spans="1:18" ht="14.25" customHeight="1" x14ac:dyDescent="0.3">
      <c r="A17" s="6" t="s">
        <v>117</v>
      </c>
      <c r="B17" s="28"/>
      <c r="C17" s="7">
        <v>13.35</v>
      </c>
      <c r="D17" s="8">
        <f t="shared" si="0"/>
        <v>0</v>
      </c>
      <c r="F17" s="52" t="s">
        <v>25</v>
      </c>
      <c r="G17" s="28"/>
      <c r="H17" s="7">
        <v>4.37</v>
      </c>
      <c r="I17" s="8">
        <f t="shared" si="1"/>
        <v>0</v>
      </c>
      <c r="K17" s="6">
        <v>9</v>
      </c>
      <c r="L17" s="28"/>
      <c r="M17" s="7">
        <v>4.37</v>
      </c>
      <c r="N17" s="8">
        <f t="shared" si="2"/>
        <v>0</v>
      </c>
      <c r="O17" s="6">
        <v>25</v>
      </c>
      <c r="P17" s="28"/>
      <c r="Q17" s="7">
        <v>4.37</v>
      </c>
      <c r="R17" s="8">
        <f t="shared" si="3"/>
        <v>0</v>
      </c>
    </row>
    <row r="18" spans="1:18" ht="14.25" customHeight="1" x14ac:dyDescent="0.3">
      <c r="A18" s="6" t="s">
        <v>118</v>
      </c>
      <c r="B18" s="28"/>
      <c r="C18" s="7">
        <v>13.35</v>
      </c>
      <c r="D18" s="8">
        <f t="shared" si="0"/>
        <v>0</v>
      </c>
      <c r="F18" s="52" t="s">
        <v>25</v>
      </c>
      <c r="G18" s="28"/>
      <c r="H18" s="7">
        <v>4.37</v>
      </c>
      <c r="I18" s="8">
        <f t="shared" si="1"/>
        <v>0</v>
      </c>
      <c r="K18" s="6">
        <v>10</v>
      </c>
      <c r="L18" s="28"/>
      <c r="M18" s="7">
        <v>4.37</v>
      </c>
      <c r="N18" s="8">
        <f t="shared" si="2"/>
        <v>0</v>
      </c>
      <c r="O18" s="6">
        <v>26</v>
      </c>
      <c r="P18" s="28"/>
      <c r="Q18" s="7">
        <v>4.37</v>
      </c>
      <c r="R18" s="8">
        <f t="shared" si="3"/>
        <v>0</v>
      </c>
    </row>
    <row r="19" spans="1:18" ht="14.25" customHeight="1" x14ac:dyDescent="0.3">
      <c r="A19" s="6" t="s">
        <v>23</v>
      </c>
      <c r="B19" s="28"/>
      <c r="C19" s="7">
        <v>11.25</v>
      </c>
      <c r="D19" s="8">
        <f t="shared" si="0"/>
        <v>0</v>
      </c>
      <c r="F19" s="52" t="s">
        <v>25</v>
      </c>
      <c r="G19" s="28"/>
      <c r="H19" s="7">
        <v>4.37</v>
      </c>
      <c r="I19" s="8">
        <f t="shared" si="1"/>
        <v>0</v>
      </c>
      <c r="K19" s="6">
        <v>11</v>
      </c>
      <c r="L19" s="28"/>
      <c r="M19" s="7">
        <v>4.37</v>
      </c>
      <c r="N19" s="8">
        <f t="shared" si="2"/>
        <v>0</v>
      </c>
      <c r="O19" s="6">
        <v>27</v>
      </c>
      <c r="P19" s="28"/>
      <c r="Q19" s="7">
        <v>4.37</v>
      </c>
      <c r="R19" s="8">
        <f t="shared" si="3"/>
        <v>0</v>
      </c>
    </row>
    <row r="20" spans="1:18" ht="15" customHeight="1" thickBot="1" x14ac:dyDescent="0.35">
      <c r="A20" s="9" t="s">
        <v>24</v>
      </c>
      <c r="B20" s="10" t="s">
        <v>25</v>
      </c>
      <c r="C20" s="11"/>
      <c r="D20" s="12">
        <f>SUM(D7:D19)</f>
        <v>0</v>
      </c>
      <c r="F20" s="9" t="s">
        <v>26</v>
      </c>
      <c r="G20" s="13" t="s">
        <v>25</v>
      </c>
      <c r="H20" s="11"/>
      <c r="I20" s="12" t="s">
        <v>25</v>
      </c>
      <c r="K20" s="6">
        <v>12</v>
      </c>
      <c r="L20" s="28"/>
      <c r="M20" s="7">
        <v>4.37</v>
      </c>
      <c r="N20" s="8">
        <f t="shared" si="2"/>
        <v>0</v>
      </c>
      <c r="O20" s="6">
        <v>28</v>
      </c>
      <c r="P20" s="28"/>
      <c r="Q20" s="7">
        <v>4.37</v>
      </c>
      <c r="R20" s="8">
        <f t="shared" si="3"/>
        <v>0</v>
      </c>
    </row>
    <row r="21" spans="1:18" ht="15" customHeight="1" thickBot="1" x14ac:dyDescent="0.35">
      <c r="K21" s="6">
        <v>13</v>
      </c>
      <c r="L21" s="28"/>
      <c r="M21" s="7">
        <v>4.37</v>
      </c>
      <c r="N21" s="8">
        <f t="shared" si="2"/>
        <v>0</v>
      </c>
      <c r="O21" s="6">
        <v>29</v>
      </c>
      <c r="P21" s="28"/>
      <c r="Q21" s="7">
        <v>4.37</v>
      </c>
      <c r="R21" s="8">
        <f t="shared" si="3"/>
        <v>0</v>
      </c>
    </row>
    <row r="22" spans="1:18" ht="14.25" customHeight="1" x14ac:dyDescent="0.3">
      <c r="A22" s="3" t="s">
        <v>27</v>
      </c>
      <c r="B22" s="4" t="s">
        <v>4</v>
      </c>
      <c r="C22" s="4" t="s">
        <v>5</v>
      </c>
      <c r="D22" s="5" t="s">
        <v>6</v>
      </c>
      <c r="F22" s="3" t="s">
        <v>28</v>
      </c>
      <c r="G22" s="4" t="s">
        <v>4</v>
      </c>
      <c r="H22" s="4" t="s">
        <v>5</v>
      </c>
      <c r="I22" s="5" t="s">
        <v>6</v>
      </c>
      <c r="K22" s="6">
        <v>14</v>
      </c>
      <c r="L22" s="28"/>
      <c r="M22" s="7">
        <v>4.37</v>
      </c>
      <c r="N22" s="8">
        <f t="shared" si="2"/>
        <v>0</v>
      </c>
      <c r="O22" s="6">
        <v>30</v>
      </c>
      <c r="P22" s="28"/>
      <c r="Q22" s="7">
        <v>4.37</v>
      </c>
      <c r="R22" s="8">
        <f t="shared" si="3"/>
        <v>0</v>
      </c>
    </row>
    <row r="23" spans="1:18" ht="14.25" customHeight="1" x14ac:dyDescent="0.3">
      <c r="A23" s="6" t="s">
        <v>29</v>
      </c>
      <c r="B23" s="28"/>
      <c r="C23" s="7">
        <v>2.15</v>
      </c>
      <c r="D23" s="8">
        <f t="shared" ref="D23:D35" si="4">+B23*C23</f>
        <v>0</v>
      </c>
      <c r="F23" s="6" t="s">
        <v>119</v>
      </c>
      <c r="G23" s="28"/>
      <c r="H23" s="7">
        <v>32</v>
      </c>
      <c r="I23" s="8">
        <f t="shared" ref="I23:I44" si="5">+G23*H23</f>
        <v>0</v>
      </c>
      <c r="K23" s="6">
        <v>15</v>
      </c>
      <c r="L23" s="28"/>
      <c r="M23" s="7">
        <v>4.37</v>
      </c>
      <c r="N23" s="8">
        <f t="shared" si="2"/>
        <v>0</v>
      </c>
      <c r="O23" s="14" t="s">
        <v>30</v>
      </c>
      <c r="P23" s="28"/>
      <c r="Q23" s="7">
        <v>4.37</v>
      </c>
      <c r="R23" s="8">
        <f t="shared" si="3"/>
        <v>0</v>
      </c>
    </row>
    <row r="24" spans="1:18" ht="15" customHeight="1" x14ac:dyDescent="0.3">
      <c r="A24" s="6" t="s">
        <v>31</v>
      </c>
      <c r="B24" s="28"/>
      <c r="C24" s="7">
        <v>0.92</v>
      </c>
      <c r="D24" s="8">
        <f t="shared" si="4"/>
        <v>0</v>
      </c>
      <c r="F24" s="6" t="s">
        <v>32</v>
      </c>
      <c r="G24" s="28"/>
      <c r="H24" s="7">
        <v>5.65</v>
      </c>
      <c r="I24" s="8">
        <f t="shared" si="5"/>
        <v>0</v>
      </c>
      <c r="N24" s="30" t="s">
        <v>33</v>
      </c>
      <c r="O24" s="31"/>
      <c r="P24" s="32"/>
      <c r="Q24" s="11"/>
      <c r="R24" s="12">
        <f>SUM(N8:N23)+SUM(R8:R23)</f>
        <v>0</v>
      </c>
    </row>
    <row r="25" spans="1:18" ht="14.25" customHeight="1" x14ac:dyDescent="0.3">
      <c r="A25" s="6" t="s">
        <v>100</v>
      </c>
      <c r="B25" s="28"/>
      <c r="C25" s="7">
        <v>0.38</v>
      </c>
      <c r="D25" s="8">
        <f t="shared" si="4"/>
        <v>0</v>
      </c>
      <c r="F25" s="6" t="s">
        <v>110</v>
      </c>
      <c r="G25" s="28"/>
      <c r="H25" s="21">
        <v>10</v>
      </c>
      <c r="I25" s="8">
        <f t="shared" si="5"/>
        <v>0</v>
      </c>
    </row>
    <row r="26" spans="1:18" ht="14.25" customHeight="1" x14ac:dyDescent="0.3">
      <c r="A26" s="6" t="s">
        <v>34</v>
      </c>
      <c r="B26" s="28"/>
      <c r="C26" s="7">
        <v>1.1499999999999999</v>
      </c>
      <c r="D26" s="8">
        <f t="shared" si="4"/>
        <v>0</v>
      </c>
      <c r="F26" s="6" t="s">
        <v>109</v>
      </c>
      <c r="G26" s="28"/>
      <c r="H26" s="7">
        <v>15</v>
      </c>
      <c r="I26" s="8">
        <f t="shared" si="5"/>
        <v>0</v>
      </c>
    </row>
    <row r="27" spans="1:18" ht="14.25" customHeight="1" x14ac:dyDescent="0.3">
      <c r="A27" s="6" t="s">
        <v>35</v>
      </c>
      <c r="B27" s="28"/>
      <c r="C27" s="7">
        <v>2.5</v>
      </c>
      <c r="D27" s="8">
        <f t="shared" si="4"/>
        <v>0</v>
      </c>
      <c r="F27" s="6" t="s">
        <v>36</v>
      </c>
      <c r="G27" s="28"/>
      <c r="H27" s="7">
        <v>1.8</v>
      </c>
      <c r="I27" s="8">
        <f t="shared" si="5"/>
        <v>0</v>
      </c>
      <c r="L27" s="54"/>
    </row>
    <row r="28" spans="1:18" ht="15.75" customHeight="1" x14ac:dyDescent="0.3">
      <c r="A28" s="6" t="s">
        <v>37</v>
      </c>
      <c r="B28" s="28"/>
      <c r="C28" s="7">
        <v>1.1499999999999999</v>
      </c>
      <c r="D28" s="8">
        <f t="shared" si="4"/>
        <v>0</v>
      </c>
      <c r="F28" s="6" t="s">
        <v>38</v>
      </c>
      <c r="G28" s="28"/>
      <c r="H28" s="7">
        <v>1.8</v>
      </c>
      <c r="I28" s="8">
        <f t="shared" si="5"/>
        <v>0</v>
      </c>
      <c r="N28" s="1" t="s">
        <v>39</v>
      </c>
      <c r="O28" s="15" t="s">
        <v>40</v>
      </c>
      <c r="P28" s="33">
        <f>+D20</f>
        <v>0</v>
      </c>
      <c r="Q28" s="34"/>
    </row>
    <row r="29" spans="1:18" ht="15" customHeight="1" x14ac:dyDescent="0.3">
      <c r="A29" s="6" t="s">
        <v>41</v>
      </c>
      <c r="B29" s="28"/>
      <c r="C29" s="7">
        <v>3.4</v>
      </c>
      <c r="D29" s="8">
        <f t="shared" si="4"/>
        <v>0</v>
      </c>
      <c r="F29" s="6" t="s">
        <v>42</v>
      </c>
      <c r="G29" s="28"/>
      <c r="H29" s="7">
        <v>4</v>
      </c>
      <c r="I29" s="8">
        <f t="shared" si="5"/>
        <v>0</v>
      </c>
      <c r="N29" s="16"/>
      <c r="O29" s="15"/>
    </row>
    <row r="30" spans="1:18" ht="15.75" customHeight="1" x14ac:dyDescent="0.3">
      <c r="A30" s="6" t="s">
        <v>43</v>
      </c>
      <c r="B30" s="28"/>
      <c r="C30" s="7">
        <v>0.48</v>
      </c>
      <c r="D30" s="8">
        <f t="shared" si="4"/>
        <v>0</v>
      </c>
      <c r="F30" s="6" t="s">
        <v>44</v>
      </c>
      <c r="G30" s="28"/>
      <c r="H30" s="7">
        <v>4</v>
      </c>
      <c r="I30" s="8">
        <f t="shared" si="5"/>
        <v>0</v>
      </c>
      <c r="N30" s="1" t="s">
        <v>45</v>
      </c>
      <c r="O30" s="15" t="s">
        <v>40</v>
      </c>
      <c r="P30" s="33">
        <f>+D36</f>
        <v>0</v>
      </c>
      <c r="Q30" s="34"/>
    </row>
    <row r="31" spans="1:18" ht="15" customHeight="1" x14ac:dyDescent="0.3">
      <c r="A31" s="6" t="s">
        <v>46</v>
      </c>
      <c r="B31" s="28"/>
      <c r="C31" s="7">
        <v>0.38</v>
      </c>
      <c r="D31" s="8">
        <f t="shared" si="4"/>
        <v>0</v>
      </c>
      <c r="F31" s="6" t="s">
        <v>47</v>
      </c>
      <c r="G31" s="28"/>
      <c r="H31" s="7">
        <v>1.8</v>
      </c>
      <c r="I31" s="8">
        <f t="shared" si="5"/>
        <v>0</v>
      </c>
      <c r="N31" s="16"/>
      <c r="O31" s="15"/>
    </row>
    <row r="32" spans="1:18" ht="15.75" customHeight="1" x14ac:dyDescent="0.3">
      <c r="A32" s="6" t="s">
        <v>48</v>
      </c>
      <c r="B32" s="28"/>
      <c r="C32" s="7">
        <v>0.38</v>
      </c>
      <c r="D32" s="8">
        <f t="shared" si="4"/>
        <v>0</v>
      </c>
      <c r="F32" s="6" t="s">
        <v>49</v>
      </c>
      <c r="G32" s="28"/>
      <c r="H32" s="7">
        <v>1.8</v>
      </c>
      <c r="I32" s="8">
        <f t="shared" si="5"/>
        <v>0</v>
      </c>
      <c r="N32" s="1" t="s">
        <v>50</v>
      </c>
      <c r="O32" s="15" t="s">
        <v>40</v>
      </c>
      <c r="P32" s="33">
        <f>+D66</f>
        <v>0</v>
      </c>
      <c r="Q32" s="34"/>
    </row>
    <row r="33" spans="1:17" ht="15" customHeight="1" x14ac:dyDescent="0.3">
      <c r="A33" s="6" t="s">
        <v>51</v>
      </c>
      <c r="B33" s="28"/>
      <c r="C33" s="7">
        <v>0.38</v>
      </c>
      <c r="D33" s="8">
        <f t="shared" si="4"/>
        <v>0</v>
      </c>
      <c r="F33" s="6" t="s">
        <v>52</v>
      </c>
      <c r="G33" s="28"/>
      <c r="H33" s="7">
        <v>0.75</v>
      </c>
      <c r="I33" s="8">
        <f t="shared" si="5"/>
        <v>0</v>
      </c>
      <c r="N33" s="16"/>
      <c r="O33" s="15"/>
    </row>
    <row r="34" spans="1:17" ht="15.75" customHeight="1" x14ac:dyDescent="0.3">
      <c r="A34" s="6" t="s">
        <v>53</v>
      </c>
      <c r="B34" s="28"/>
      <c r="C34" s="7">
        <v>0.38</v>
      </c>
      <c r="D34" s="8">
        <f t="shared" si="4"/>
        <v>0</v>
      </c>
      <c r="F34" s="6" t="s">
        <v>54</v>
      </c>
      <c r="G34" s="28"/>
      <c r="H34" s="7">
        <v>12</v>
      </c>
      <c r="I34" s="8">
        <f t="shared" si="5"/>
        <v>0</v>
      </c>
      <c r="N34" s="1" t="s">
        <v>55</v>
      </c>
      <c r="O34" s="15" t="s">
        <v>40</v>
      </c>
      <c r="P34" s="33" t="str">
        <f>+I20</f>
        <v xml:space="preserve"> </v>
      </c>
      <c r="Q34" s="34"/>
    </row>
    <row r="35" spans="1:17" ht="15" customHeight="1" x14ac:dyDescent="0.3">
      <c r="A35" s="17"/>
      <c r="B35" s="28"/>
      <c r="C35" s="21"/>
      <c r="D35" s="8">
        <f t="shared" si="4"/>
        <v>0</v>
      </c>
      <c r="F35" s="6" t="s">
        <v>56</v>
      </c>
      <c r="G35" s="28"/>
      <c r="H35" s="7">
        <v>2.1</v>
      </c>
      <c r="I35" s="8">
        <f t="shared" si="5"/>
        <v>0</v>
      </c>
      <c r="N35" s="16"/>
      <c r="O35" s="15"/>
    </row>
    <row r="36" spans="1:17" ht="15.75" customHeight="1" x14ac:dyDescent="0.3">
      <c r="A36" s="9" t="s">
        <v>57</v>
      </c>
      <c r="B36" s="10" t="s">
        <v>25</v>
      </c>
      <c r="C36" s="11"/>
      <c r="D36" s="12">
        <f>SUM(D23:D35)</f>
        <v>0</v>
      </c>
      <c r="F36" s="6" t="s">
        <v>58</v>
      </c>
      <c r="G36" s="28"/>
      <c r="H36" s="7">
        <v>5.25</v>
      </c>
      <c r="I36" s="8">
        <f t="shared" si="5"/>
        <v>0</v>
      </c>
      <c r="N36" s="1" t="s">
        <v>59</v>
      </c>
      <c r="O36" s="15" t="s">
        <v>40</v>
      </c>
      <c r="P36" s="33">
        <f>+I45</f>
        <v>0</v>
      </c>
      <c r="Q36" s="34"/>
    </row>
    <row r="37" spans="1:17" ht="15.75" customHeight="1" x14ac:dyDescent="0.3">
      <c r="F37" s="6" t="s">
        <v>60</v>
      </c>
      <c r="G37" s="28"/>
      <c r="H37" s="7">
        <v>4.4000000000000004</v>
      </c>
      <c r="I37" s="8">
        <f t="shared" si="5"/>
        <v>0</v>
      </c>
      <c r="N37" s="16"/>
      <c r="O37" s="15"/>
    </row>
    <row r="38" spans="1:17" ht="15.75" customHeight="1" x14ac:dyDescent="0.3">
      <c r="A38" s="3" t="s">
        <v>61</v>
      </c>
      <c r="B38" s="4" t="s">
        <v>4</v>
      </c>
      <c r="C38" s="4" t="s">
        <v>5</v>
      </c>
      <c r="D38" s="5" t="s">
        <v>6</v>
      </c>
      <c r="F38" s="6" t="s">
        <v>62</v>
      </c>
      <c r="G38" s="28"/>
      <c r="H38" s="7">
        <v>8.6</v>
      </c>
      <c r="I38" s="8">
        <f t="shared" si="5"/>
        <v>0</v>
      </c>
      <c r="N38" s="1" t="s">
        <v>63</v>
      </c>
      <c r="O38" s="15" t="s">
        <v>40</v>
      </c>
      <c r="P38" s="33">
        <f>+I66</f>
        <v>0</v>
      </c>
      <c r="Q38" s="34"/>
    </row>
    <row r="39" spans="1:17" ht="15" customHeight="1" x14ac:dyDescent="0.3">
      <c r="A39" s="6" t="s">
        <v>64</v>
      </c>
      <c r="B39" s="28"/>
      <c r="C39" s="7">
        <v>0.28999999999999998</v>
      </c>
      <c r="D39" s="8">
        <f t="shared" ref="D39:D65" si="6">+B39*C39</f>
        <v>0</v>
      </c>
      <c r="F39" s="6" t="s">
        <v>65</v>
      </c>
      <c r="G39" s="28"/>
      <c r="H39" s="7">
        <v>0.28999999999999998</v>
      </c>
      <c r="I39" s="8">
        <f t="shared" si="5"/>
        <v>0</v>
      </c>
      <c r="L39" s="18"/>
      <c r="N39" s="16"/>
      <c r="O39" s="15"/>
    </row>
    <row r="40" spans="1:17" ht="15.75" customHeight="1" x14ac:dyDescent="0.3">
      <c r="A40" s="6" t="s">
        <v>66</v>
      </c>
      <c r="B40" s="28"/>
      <c r="C40" s="7">
        <v>0.38</v>
      </c>
      <c r="D40" s="8">
        <f t="shared" si="6"/>
        <v>0</v>
      </c>
      <c r="F40" s="6" t="s">
        <v>111</v>
      </c>
      <c r="G40" s="28"/>
      <c r="H40" s="7">
        <v>0.28999999999999998</v>
      </c>
      <c r="I40" s="8">
        <f t="shared" si="5"/>
        <v>0</v>
      </c>
      <c r="N40" s="1" t="s">
        <v>113</v>
      </c>
      <c r="O40" s="15" t="s">
        <v>40</v>
      </c>
      <c r="P40" s="33">
        <f>+R24</f>
        <v>0</v>
      </c>
      <c r="Q40" s="34"/>
    </row>
    <row r="41" spans="1:17" ht="15" customHeight="1" x14ac:dyDescent="0.3">
      <c r="A41" s="6" t="s">
        <v>67</v>
      </c>
      <c r="B41" s="28"/>
      <c r="C41" s="7">
        <v>0.28999999999999998</v>
      </c>
      <c r="D41" s="8">
        <f t="shared" si="6"/>
        <v>0</v>
      </c>
      <c r="F41" s="6" t="s">
        <v>68</v>
      </c>
      <c r="G41" s="28"/>
      <c r="H41" s="7">
        <v>0.28999999999999998</v>
      </c>
      <c r="I41" s="8">
        <f t="shared" si="5"/>
        <v>0</v>
      </c>
      <c r="L41" s="18"/>
      <c r="O41" s="15"/>
    </row>
    <row r="42" spans="1:17" ht="14.25" customHeight="1" x14ac:dyDescent="0.3">
      <c r="A42" s="6" t="s">
        <v>69</v>
      </c>
      <c r="B42" s="28"/>
      <c r="C42" s="7">
        <v>0.28999999999999998</v>
      </c>
      <c r="D42" s="8">
        <f t="shared" si="6"/>
        <v>0</v>
      </c>
      <c r="F42" s="6" t="s">
        <v>70</v>
      </c>
      <c r="G42" s="28"/>
      <c r="H42" s="7">
        <v>2.25</v>
      </c>
      <c r="I42" s="8">
        <f t="shared" si="5"/>
        <v>0</v>
      </c>
    </row>
    <row r="43" spans="1:17" ht="14.25" customHeight="1" x14ac:dyDescent="0.3">
      <c r="A43" s="6" t="s">
        <v>71</v>
      </c>
      <c r="B43" s="28"/>
      <c r="C43" s="7">
        <v>0.28999999999999998</v>
      </c>
      <c r="D43" s="8">
        <f t="shared" si="6"/>
        <v>0</v>
      </c>
      <c r="F43" s="6" t="s">
        <v>72</v>
      </c>
      <c r="G43" s="28"/>
      <c r="H43" s="7">
        <v>2.5</v>
      </c>
      <c r="I43" s="8">
        <f t="shared" si="5"/>
        <v>0</v>
      </c>
    </row>
    <row r="44" spans="1:17" ht="15.75" customHeight="1" x14ac:dyDescent="0.3">
      <c r="A44" s="6" t="s">
        <v>73</v>
      </c>
      <c r="B44" s="28"/>
      <c r="C44" s="7">
        <v>0.28999999999999998</v>
      </c>
      <c r="D44" s="8">
        <f t="shared" si="6"/>
        <v>0</v>
      </c>
      <c r="F44" s="6" t="s">
        <v>74</v>
      </c>
      <c r="G44" s="28"/>
      <c r="H44" s="7">
        <v>11.75</v>
      </c>
      <c r="I44" s="8">
        <f t="shared" si="5"/>
        <v>0</v>
      </c>
      <c r="N44" s="1" t="s">
        <v>75</v>
      </c>
      <c r="O44" s="15" t="s">
        <v>40</v>
      </c>
      <c r="P44" s="43">
        <f>SUM(P28:Q40)</f>
        <v>0</v>
      </c>
      <c r="Q44" s="34"/>
    </row>
    <row r="45" spans="1:17" ht="15" customHeight="1" thickBot="1" x14ac:dyDescent="0.35">
      <c r="A45" s="6" t="s">
        <v>76</v>
      </c>
      <c r="B45" s="28"/>
      <c r="C45" s="7">
        <v>0.28999999999999998</v>
      </c>
      <c r="D45" s="8">
        <f t="shared" si="6"/>
        <v>0</v>
      </c>
      <c r="F45" s="9" t="s">
        <v>77</v>
      </c>
      <c r="G45" s="10" t="s">
        <v>25</v>
      </c>
      <c r="H45" s="11"/>
      <c r="I45" s="12">
        <f>SUM(I23:I44)</f>
        <v>0</v>
      </c>
    </row>
    <row r="46" spans="1:17" ht="15" customHeight="1" thickBot="1" x14ac:dyDescent="0.35">
      <c r="A46" s="6" t="s">
        <v>78</v>
      </c>
      <c r="B46" s="28"/>
      <c r="C46" s="7">
        <v>0.95</v>
      </c>
      <c r="D46" s="8">
        <f t="shared" si="6"/>
        <v>0</v>
      </c>
      <c r="F46" s="51" t="s">
        <v>124</v>
      </c>
      <c r="L46" s="18"/>
      <c r="N46" s="1" t="s">
        <v>79</v>
      </c>
      <c r="O46" s="23" t="s">
        <v>40</v>
      </c>
      <c r="P46" s="33">
        <f>P44*0.1</f>
        <v>0</v>
      </c>
      <c r="Q46" s="34"/>
    </row>
    <row r="47" spans="1:17" ht="14.25" customHeight="1" x14ac:dyDescent="0.3">
      <c r="A47" s="6" t="s">
        <v>80</v>
      </c>
      <c r="B47" s="28"/>
      <c r="C47" s="7">
        <v>0.28999999999999998</v>
      </c>
      <c r="D47" s="8">
        <f t="shared" si="6"/>
        <v>0</v>
      </c>
      <c r="F47" s="3" t="s">
        <v>125</v>
      </c>
      <c r="G47" s="4" t="s">
        <v>4</v>
      </c>
      <c r="H47" s="4" t="s">
        <v>5</v>
      </c>
      <c r="I47" s="5" t="s">
        <v>6</v>
      </c>
      <c r="O47" s="24"/>
    </row>
    <row r="48" spans="1:17" ht="14.25" customHeight="1" x14ac:dyDescent="0.3">
      <c r="A48" s="6" t="s">
        <v>81</v>
      </c>
      <c r="B48" s="28"/>
      <c r="C48" s="7">
        <v>0.28999999999999998</v>
      </c>
      <c r="D48" s="8">
        <f t="shared" si="6"/>
        <v>0</v>
      </c>
      <c r="F48" s="28" t="s">
        <v>122</v>
      </c>
      <c r="G48" s="28"/>
      <c r="H48" s="29">
        <v>25.5</v>
      </c>
      <c r="I48" s="8">
        <f t="shared" ref="I48:I63" si="7">+G48*H48</f>
        <v>0</v>
      </c>
      <c r="O48" s="24"/>
      <c r="P48" s="19"/>
      <c r="Q48" s="19"/>
    </row>
    <row r="49" spans="1:18" ht="14.25" customHeight="1" x14ac:dyDescent="0.3">
      <c r="A49" s="6" t="s">
        <v>82</v>
      </c>
      <c r="B49" s="28"/>
      <c r="C49" s="7">
        <v>0.38</v>
      </c>
      <c r="D49" s="8">
        <f t="shared" si="6"/>
        <v>0</v>
      </c>
      <c r="F49" s="28" t="s">
        <v>123</v>
      </c>
      <c r="G49" s="28"/>
      <c r="H49" s="29">
        <v>47</v>
      </c>
      <c r="I49" s="8">
        <f t="shared" si="7"/>
        <v>0</v>
      </c>
      <c r="O49" s="24"/>
      <c r="P49" s="19"/>
      <c r="Q49" s="19"/>
    </row>
    <row r="50" spans="1:18" ht="15" customHeight="1" x14ac:dyDescent="0.3">
      <c r="A50" s="6" t="s">
        <v>83</v>
      </c>
      <c r="B50" s="28"/>
      <c r="C50" s="7">
        <v>0.28999999999999998</v>
      </c>
      <c r="D50" s="8">
        <f t="shared" si="6"/>
        <v>0</v>
      </c>
      <c r="F50" s="28"/>
      <c r="G50" s="28"/>
      <c r="H50" s="29"/>
      <c r="I50" s="8">
        <f t="shared" si="7"/>
        <v>0</v>
      </c>
      <c r="N50" s="1" t="s">
        <v>84</v>
      </c>
      <c r="O50" s="23" t="s">
        <v>40</v>
      </c>
      <c r="P50" s="33">
        <f>P44+P46</f>
        <v>0</v>
      </c>
      <c r="Q50" s="34"/>
    </row>
    <row r="51" spans="1:18" ht="14.25" customHeight="1" x14ac:dyDescent="0.3">
      <c r="A51" s="6" t="s">
        <v>85</v>
      </c>
      <c r="B51" s="28"/>
      <c r="C51" s="7">
        <v>0.28999999999999998</v>
      </c>
      <c r="D51" s="8">
        <f t="shared" si="6"/>
        <v>0</v>
      </c>
      <c r="F51" s="28"/>
      <c r="G51" s="28"/>
      <c r="H51" s="29"/>
      <c r="I51" s="8">
        <f t="shared" si="7"/>
        <v>0</v>
      </c>
      <c r="O51" s="25"/>
      <c r="P51" s="19"/>
    </row>
    <row r="52" spans="1:18" ht="15" customHeight="1" thickBot="1" x14ac:dyDescent="0.35">
      <c r="A52" s="6" t="s">
        <v>86</v>
      </c>
      <c r="B52" s="28"/>
      <c r="C52" s="7">
        <v>0.28999999999999998</v>
      </c>
      <c r="D52" s="8">
        <f t="shared" si="6"/>
        <v>0</v>
      </c>
      <c r="F52" s="28"/>
      <c r="G52" s="28"/>
      <c r="H52" s="29"/>
      <c r="I52" s="8">
        <f t="shared" si="7"/>
        <v>0</v>
      </c>
      <c r="M52" s="20"/>
      <c r="N52" s="22" t="s">
        <v>112</v>
      </c>
      <c r="O52" s="23" t="s">
        <v>40</v>
      </c>
      <c r="P52" s="44">
        <f>P54-P50</f>
        <v>0</v>
      </c>
      <c r="Q52" s="34"/>
    </row>
    <row r="53" spans="1:18" ht="14.25" customHeight="1" thickBot="1" x14ac:dyDescent="0.35">
      <c r="A53" s="6" t="s">
        <v>87</v>
      </c>
      <c r="B53" s="28"/>
      <c r="C53" s="7">
        <v>0.38</v>
      </c>
      <c r="D53" s="8">
        <f t="shared" si="6"/>
        <v>0</v>
      </c>
      <c r="F53" s="28"/>
      <c r="G53" s="28"/>
      <c r="H53" s="29"/>
      <c r="I53" s="8">
        <f t="shared" si="7"/>
        <v>0</v>
      </c>
      <c r="O53" s="24"/>
    </row>
    <row r="54" spans="1:18" ht="15" customHeight="1" thickBot="1" x14ac:dyDescent="0.35">
      <c r="A54" s="6" t="s">
        <v>88</v>
      </c>
      <c r="B54" s="28"/>
      <c r="C54" s="7">
        <v>0.28999999999999998</v>
      </c>
      <c r="D54" s="8">
        <f t="shared" si="6"/>
        <v>0</v>
      </c>
      <c r="F54" s="28"/>
      <c r="G54" s="28"/>
      <c r="H54" s="29"/>
      <c r="I54" s="8">
        <f t="shared" si="7"/>
        <v>0</v>
      </c>
      <c r="L54" s="20"/>
      <c r="M54" s="45" t="s">
        <v>89</v>
      </c>
      <c r="N54" s="46"/>
      <c r="O54" s="27" t="s">
        <v>40</v>
      </c>
      <c r="P54" s="47"/>
      <c r="Q54" s="48"/>
    </row>
    <row r="55" spans="1:18" ht="14.25" customHeight="1" x14ac:dyDescent="0.3">
      <c r="A55" s="6" t="s">
        <v>90</v>
      </c>
      <c r="B55" s="28"/>
      <c r="C55" s="7">
        <v>0.28999999999999998</v>
      </c>
      <c r="D55" s="8">
        <f t="shared" si="6"/>
        <v>0</v>
      </c>
      <c r="F55" s="28"/>
      <c r="G55" s="28"/>
      <c r="H55" s="29"/>
      <c r="I55" s="8">
        <f t="shared" si="7"/>
        <v>0</v>
      </c>
      <c r="L55" s="26"/>
      <c r="M55" s="49" t="s">
        <v>114</v>
      </c>
      <c r="N55" s="49"/>
      <c r="O55" s="49"/>
      <c r="P55" s="49"/>
      <c r="Q55" s="49"/>
      <c r="R55" s="26"/>
    </row>
    <row r="56" spans="1:18" ht="14.25" customHeight="1" x14ac:dyDescent="0.3">
      <c r="A56" s="6" t="s">
        <v>91</v>
      </c>
      <c r="B56" s="28"/>
      <c r="C56" s="7">
        <v>0.38</v>
      </c>
      <c r="D56" s="8">
        <f t="shared" si="6"/>
        <v>0</v>
      </c>
      <c r="F56" s="28"/>
      <c r="G56" s="28"/>
      <c r="H56" s="29"/>
      <c r="I56" s="8">
        <f t="shared" si="7"/>
        <v>0</v>
      </c>
      <c r="L56" s="26"/>
      <c r="M56" s="50"/>
      <c r="N56" s="50"/>
      <c r="O56" s="50"/>
      <c r="P56" s="50"/>
      <c r="Q56" s="50"/>
      <c r="R56" s="26"/>
    </row>
    <row r="57" spans="1:18" ht="14.25" customHeight="1" x14ac:dyDescent="0.3">
      <c r="A57" s="6" t="s">
        <v>92</v>
      </c>
      <c r="B57" s="28"/>
      <c r="C57" s="7">
        <v>0.28999999999999998</v>
      </c>
      <c r="D57" s="8">
        <f t="shared" si="6"/>
        <v>0</v>
      </c>
      <c r="F57" s="28"/>
      <c r="G57" s="28"/>
      <c r="H57" s="29"/>
      <c r="I57" s="8">
        <f t="shared" si="7"/>
        <v>0</v>
      </c>
      <c r="M57" s="50"/>
      <c r="N57" s="50"/>
      <c r="O57" s="50"/>
      <c r="P57" s="50"/>
      <c r="Q57" s="50"/>
    </row>
    <row r="58" spans="1:18" ht="14.25" customHeight="1" x14ac:dyDescent="0.3">
      <c r="A58" s="6" t="s">
        <v>93</v>
      </c>
      <c r="B58" s="28"/>
      <c r="C58" s="7">
        <v>0.28999999999999998</v>
      </c>
      <c r="D58" s="8">
        <f t="shared" si="6"/>
        <v>0</v>
      </c>
      <c r="F58" s="28"/>
      <c r="G58" s="28"/>
      <c r="H58" s="29"/>
      <c r="I58" s="8">
        <f t="shared" si="7"/>
        <v>0</v>
      </c>
      <c r="M58" s="50"/>
      <c r="N58" s="50"/>
      <c r="O58" s="50"/>
      <c r="P58" s="50"/>
      <c r="Q58" s="50"/>
    </row>
    <row r="59" spans="1:18" ht="14.25" customHeight="1" x14ac:dyDescent="0.3">
      <c r="A59" s="6" t="s">
        <v>94</v>
      </c>
      <c r="B59" s="28"/>
      <c r="C59" s="7">
        <v>0.56000000000000005</v>
      </c>
      <c r="D59" s="8">
        <f t="shared" si="6"/>
        <v>0</v>
      </c>
      <c r="F59" s="28"/>
      <c r="G59" s="28"/>
      <c r="H59" s="29"/>
      <c r="I59" s="8">
        <f t="shared" si="7"/>
        <v>0</v>
      </c>
    </row>
    <row r="60" spans="1:18" ht="14.25" customHeight="1" x14ac:dyDescent="0.3">
      <c r="A60" s="6" t="s">
        <v>95</v>
      </c>
      <c r="B60" s="28"/>
      <c r="C60" s="7">
        <v>0.28999999999999998</v>
      </c>
      <c r="D60" s="8">
        <f t="shared" si="6"/>
        <v>0</v>
      </c>
      <c r="F60" s="28"/>
      <c r="G60" s="28"/>
      <c r="H60" s="29"/>
      <c r="I60" s="8">
        <f t="shared" si="7"/>
        <v>0</v>
      </c>
    </row>
    <row r="61" spans="1:18" ht="14.25" customHeight="1" x14ac:dyDescent="0.3">
      <c r="A61" s="6" t="s">
        <v>96</v>
      </c>
      <c r="B61" s="28"/>
      <c r="C61" s="7">
        <v>0.38</v>
      </c>
      <c r="D61" s="8">
        <f t="shared" si="6"/>
        <v>0</v>
      </c>
      <c r="F61" s="28"/>
      <c r="G61" s="28"/>
      <c r="H61" s="29"/>
      <c r="I61" s="8">
        <f t="shared" si="7"/>
        <v>0</v>
      </c>
    </row>
    <row r="62" spans="1:18" ht="14.25" customHeight="1" x14ac:dyDescent="0.3">
      <c r="A62" s="6" t="s">
        <v>97</v>
      </c>
      <c r="B62" s="28"/>
      <c r="C62" s="7">
        <v>0.42</v>
      </c>
      <c r="D62" s="8">
        <f t="shared" si="6"/>
        <v>0</v>
      </c>
      <c r="F62" s="28"/>
      <c r="G62" s="28"/>
      <c r="H62" s="29"/>
      <c r="I62" s="8">
        <f t="shared" si="7"/>
        <v>0</v>
      </c>
    </row>
    <row r="63" spans="1:18" ht="14.25" customHeight="1" x14ac:dyDescent="0.3">
      <c r="A63" s="6" t="s">
        <v>98</v>
      </c>
      <c r="B63" s="28"/>
      <c r="C63" s="7">
        <v>0.28999999999999998</v>
      </c>
      <c r="D63" s="8">
        <f t="shared" si="6"/>
        <v>0</v>
      </c>
      <c r="F63" s="28" t="s">
        <v>25</v>
      </c>
      <c r="G63" s="28"/>
      <c r="H63" s="29"/>
      <c r="I63" s="8">
        <f t="shared" si="7"/>
        <v>0</v>
      </c>
    </row>
    <row r="64" spans="1:18" ht="14.25" customHeight="1" x14ac:dyDescent="0.3">
      <c r="A64" s="6" t="s">
        <v>99</v>
      </c>
      <c r="B64" s="28"/>
      <c r="C64" s="7">
        <v>0.28999999999999998</v>
      </c>
      <c r="D64" s="8">
        <f t="shared" si="6"/>
        <v>0</v>
      </c>
      <c r="F64" s="28" t="s">
        <v>25</v>
      </c>
      <c r="G64" s="28"/>
      <c r="H64" s="29"/>
      <c r="I64" s="8">
        <f t="shared" ref="I64:I65" si="8">+G64*H64</f>
        <v>0</v>
      </c>
    </row>
    <row r="65" spans="1:17" ht="14.25" customHeight="1" x14ac:dyDescent="0.3">
      <c r="A65" s="6" t="s">
        <v>101</v>
      </c>
      <c r="B65" s="28"/>
      <c r="C65" s="7">
        <v>0.38</v>
      </c>
      <c r="D65" s="8">
        <f t="shared" si="6"/>
        <v>0</v>
      </c>
      <c r="F65" s="28" t="s">
        <v>25</v>
      </c>
      <c r="G65" s="28"/>
      <c r="H65" s="29"/>
      <c r="I65" s="8">
        <f t="shared" si="8"/>
        <v>0</v>
      </c>
    </row>
    <row r="66" spans="1:17" ht="15" customHeight="1" x14ac:dyDescent="0.3">
      <c r="A66" s="9" t="s">
        <v>102</v>
      </c>
      <c r="B66" s="13" t="s">
        <v>25</v>
      </c>
      <c r="C66" s="11"/>
      <c r="D66" s="12">
        <f>SUM(D39:D65)</f>
        <v>0</v>
      </c>
      <c r="F66" s="9" t="s">
        <v>103</v>
      </c>
      <c r="G66" s="10" t="s">
        <v>25</v>
      </c>
      <c r="H66" s="11"/>
      <c r="I66" s="12">
        <f>SUM(I48:I65)</f>
        <v>0</v>
      </c>
    </row>
    <row r="67" spans="1:17" ht="14.25" customHeight="1" x14ac:dyDescent="0.3"/>
    <row r="68" spans="1:17" ht="21" customHeight="1" x14ac:dyDescent="0.4">
      <c r="A68" s="42" t="s">
        <v>104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1:17" ht="14.25" customHeight="1" x14ac:dyDescent="0.3"/>
    <row r="70" spans="1:17" ht="14.25" customHeight="1" x14ac:dyDescent="0.3"/>
    <row r="71" spans="1:17" ht="14.25" customHeight="1" x14ac:dyDescent="0.3"/>
    <row r="72" spans="1:17" ht="14.25" customHeight="1" x14ac:dyDescent="0.3"/>
    <row r="73" spans="1:17" ht="14.25" customHeight="1" x14ac:dyDescent="0.3"/>
    <row r="74" spans="1:17" ht="14.25" customHeight="1" x14ac:dyDescent="0.3"/>
    <row r="75" spans="1:17" ht="14.25" customHeight="1" x14ac:dyDescent="0.3"/>
    <row r="76" spans="1:17" ht="14.25" customHeight="1" x14ac:dyDescent="0.3"/>
    <row r="77" spans="1:17" ht="14.25" customHeight="1" x14ac:dyDescent="0.3"/>
    <row r="78" spans="1:17" ht="14.25" customHeight="1" x14ac:dyDescent="0.3"/>
    <row r="79" spans="1:17" ht="14.25" customHeight="1" x14ac:dyDescent="0.3"/>
    <row r="80" spans="1:17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sheetProtection algorithmName="SHA-512" hashValue="cg3Kq5CGpLglR/B3NtkDM7k7KdrzBrTamT8R7pTvvlOsc8DM2csjMsxS0b9fHtvIOiua2OErn28+qQWitPj4+g==" saltValue="kg2hA1oCTSX/UOyIKzn2MA==" spinCount="100000" sheet="1" selectLockedCells="1"/>
  <mergeCells count="21">
    <mergeCell ref="A68:Q68"/>
    <mergeCell ref="P36:Q36"/>
    <mergeCell ref="P38:Q38"/>
    <mergeCell ref="P40:Q40"/>
    <mergeCell ref="P44:Q44"/>
    <mergeCell ref="P46:Q46"/>
    <mergeCell ref="P50:Q50"/>
    <mergeCell ref="P52:Q52"/>
    <mergeCell ref="M54:N54"/>
    <mergeCell ref="P54:Q54"/>
    <mergeCell ref="M55:Q58"/>
    <mergeCell ref="N3:P3"/>
    <mergeCell ref="G3:J3"/>
    <mergeCell ref="B3:E3"/>
    <mergeCell ref="A1:R1"/>
    <mergeCell ref="K6:R6"/>
    <mergeCell ref="N24:P24"/>
    <mergeCell ref="P28:Q28"/>
    <mergeCell ref="P30:Q30"/>
    <mergeCell ref="P32:Q32"/>
    <mergeCell ref="P34:Q34"/>
  </mergeCells>
  <hyperlinks>
    <hyperlink ref="F46" r:id="rId1" display="https://na.org/wp-content/uploads/2025/12/2026-Order-Form-20251223.pdf" xr:uid="{EAC8A66B-1018-4972-87A8-9FBD6934ACE3}"/>
  </hyperlinks>
  <printOptions horizontalCentered="1" verticalCentered="1"/>
  <pageMargins left="0.25" right="0.25" top="0" bottom="0" header="0.25" footer="0.25"/>
  <pageSetup scale="60" orientation="landscape" r:id="rId2"/>
  <headerFooter>
    <oddFooter>&amp;LPrinted &amp;D&amp;RPage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01-01-23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DShinnebarger</dc:creator>
  <cp:lastModifiedBy>michael rigsby</cp:lastModifiedBy>
  <cp:lastPrinted>2023-10-08T20:00:53Z</cp:lastPrinted>
  <dcterms:created xsi:type="dcterms:W3CDTF">2007-12-10T23:50:00Z</dcterms:created>
  <dcterms:modified xsi:type="dcterms:W3CDTF">2026-01-15T20:14:52Z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